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3"/>
  <workbookPr/>
  <mc:AlternateContent xmlns:mc="http://schemas.openxmlformats.org/markup-compatibility/2006">
    <mc:Choice Requires="x15">
      <x15ac:absPath xmlns:x15ac="http://schemas.microsoft.com/office/spreadsheetml/2010/11/ac" url="https://lbmrq2.sharepoint.com/sites/gestionLBMRQ/Documents partages/Comité de gestion/CALENDRIERS (par année)/2026/Séries/"/>
    </mc:Choice>
  </mc:AlternateContent>
  <xr:revisionPtr revIDLastSave="0" documentId="8_{3447770C-142B-4807-93BD-9F6AEE64A876}" xr6:coauthVersionLast="47" xr6:coauthVersionMax="47" xr10:uidLastSave="{00000000-0000-0000-0000-000000000000}"/>
  <bookViews>
    <workbookView xWindow="-105" yWindow="0" windowWidth="25815" windowHeight="20985" firstSheet="3" activeTab="3" xr2:uid="{F553D3F6-0B3C-43BB-BEA2-9F3815DB6706}"/>
  </bookViews>
  <sheets>
    <sheet name="Junior A" sheetId="1" r:id="rId1"/>
    <sheet name="Junior AA" sheetId="2" r:id="rId2"/>
    <sheet name="15UB Féminin" sheetId="3" r:id="rId3"/>
    <sheet name="21UB Féminin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9" i="4" l="1"/>
  <c r="L9" i="4" s="1"/>
  <c r="K8" i="4"/>
  <c r="L8" i="4" s="1"/>
  <c r="L7" i="4"/>
  <c r="K7" i="4"/>
  <c r="K6" i="4"/>
  <c r="L6" i="4" s="1"/>
  <c r="K5" i="4"/>
  <c r="L5" i="4" s="1"/>
  <c r="K4" i="4"/>
  <c r="L4" i="4" s="1"/>
  <c r="K3" i="4"/>
  <c r="L3" i="4" s="1"/>
  <c r="K8" i="3"/>
  <c r="L8" i="3" s="1"/>
  <c r="K7" i="3"/>
  <c r="L7" i="3" s="1"/>
  <c r="K6" i="3"/>
  <c r="L6" i="3" s="1"/>
  <c r="L5" i="3"/>
  <c r="K5" i="3"/>
  <c r="K4" i="3"/>
  <c r="L4" i="3" s="1"/>
  <c r="K3" i="3"/>
  <c r="L3" i="3" s="1"/>
  <c r="J15" i="2"/>
  <c r="K15" i="2" s="1"/>
  <c r="J14" i="2"/>
  <c r="K14" i="2" s="1"/>
  <c r="J12" i="2"/>
  <c r="K12" i="2" s="1"/>
  <c r="J13" i="2"/>
  <c r="K13" i="2" s="1"/>
  <c r="J11" i="2"/>
  <c r="K11" i="2" s="1"/>
  <c r="J10" i="2"/>
  <c r="K10" i="2" s="1"/>
  <c r="K9" i="2"/>
  <c r="J9" i="2"/>
  <c r="J6" i="2"/>
  <c r="K6" i="2" s="1"/>
  <c r="J5" i="2"/>
  <c r="K5" i="2" s="1"/>
  <c r="J4" i="2"/>
  <c r="K4" i="2" s="1"/>
  <c r="J3" i="2"/>
  <c r="K3" i="2" s="1"/>
  <c r="G16" i="1"/>
  <c r="G15" i="1"/>
  <c r="G14" i="1"/>
  <c r="G13" i="1"/>
  <c r="G10" i="1"/>
  <c r="G11" i="1"/>
  <c r="G12" i="1"/>
  <c r="G9" i="1"/>
  <c r="G8" i="1"/>
  <c r="G7" i="1"/>
  <c r="G6" i="1"/>
  <c r="G5" i="1"/>
  <c r="G4" i="1"/>
  <c r="G3" i="1"/>
  <c r="K16" i="1" l="1"/>
  <c r="L16" i="1" s="1"/>
  <c r="K15" i="1"/>
  <c r="L15" i="1" s="1"/>
  <c r="K14" i="1"/>
  <c r="L14" i="1" s="1"/>
  <c r="K13" i="1"/>
  <c r="L13" i="1" s="1"/>
  <c r="K11" i="1"/>
  <c r="L11" i="1" s="1"/>
  <c r="K10" i="1"/>
  <c r="L10" i="1" s="1"/>
  <c r="K12" i="1"/>
  <c r="L12" i="1" s="1"/>
  <c r="K9" i="1"/>
  <c r="L9" i="1" s="1"/>
  <c r="K8" i="1"/>
  <c r="L8" i="1" s="1"/>
  <c r="K7" i="1"/>
  <c r="L7" i="1" s="1"/>
  <c r="K6" i="1"/>
  <c r="L6" i="1" s="1"/>
  <c r="K5" i="1"/>
  <c r="L5" i="1" s="1"/>
  <c r="K4" i="1"/>
  <c r="L4" i="1" s="1"/>
  <c r="K3" i="1"/>
  <c r="L3" i="1" s="1"/>
</calcChain>
</file>

<file path=xl/sharedStrings.xml><?xml version="1.0" encoding="utf-8"?>
<sst xmlns="http://schemas.openxmlformats.org/spreadsheetml/2006/main" count="242" uniqueCount="163">
  <si>
    <t>Junior A</t>
  </si>
  <si>
    <t>Rang</t>
  </si>
  <si>
    <t>Équipe</t>
  </si>
  <si>
    <t>PJ</t>
  </si>
  <si>
    <t>V</t>
  </si>
  <si>
    <t>D</t>
  </si>
  <si>
    <t>N</t>
  </si>
  <si>
    <t>PTS</t>
  </si>
  <si>
    <t>%PTS</t>
  </si>
  <si>
    <t>Points Expulsion</t>
  </si>
  <si>
    <t>Points lanceurs</t>
  </si>
  <si>
    <t>Points finaux</t>
  </si>
  <si>
    <t>% Points finaux</t>
  </si>
  <si>
    <t>PP</t>
  </si>
  <si>
    <t>PC</t>
  </si>
  <si>
    <t>PP/PJ</t>
  </si>
  <si>
    <t>PC/PJ</t>
  </si>
  <si>
    <t>CAPITALES 1 - JUNIOR - A - MASCULIN - QUÉBEC</t>
  </si>
  <si>
    <t>.824</t>
  </si>
  <si>
    <t>8.53</t>
  </si>
  <si>
    <t>3.94</t>
  </si>
  <si>
    <t>PATRIOTES 1 - JUNIOR - A - Masculin - NOROÎT</t>
  </si>
  <si>
    <t>.765</t>
  </si>
  <si>
    <t>7.53</t>
  </si>
  <si>
    <t>4.88</t>
  </si>
  <si>
    <t>PATRIOTES 3 - JUNIOR - A - Masculin - NOROÎT</t>
  </si>
  <si>
    <t>.706</t>
  </si>
  <si>
    <t>4.35</t>
  </si>
  <si>
    <t>ALOUETTES - Junior - A - Masculin - CHARLESBOURG</t>
  </si>
  <si>
    <t>.694</t>
  </si>
  <si>
    <t>8.11</t>
  </si>
  <si>
    <t>4.39</t>
  </si>
  <si>
    <t>JAYS - Junior - A - MASCULIN - SUD DE LA BEAUCE</t>
  </si>
  <si>
    <t>7.72</t>
  </si>
  <si>
    <t>4.72</t>
  </si>
  <si>
    <t>6*</t>
  </si>
  <si>
    <t>RIVERAINS - Junior - A - Masculin - HAUTE ST-CHARLES</t>
  </si>
  <si>
    <t>.588</t>
  </si>
  <si>
    <t>8.41</t>
  </si>
  <si>
    <t>6.00</t>
  </si>
  <si>
    <t>7*</t>
  </si>
  <si>
    <t>AMBASSADEURS - Junior - A - Masculin - DESJARDINS</t>
  </si>
  <si>
    <t>.559</t>
  </si>
  <si>
    <t>5.94</t>
  </si>
  <si>
    <t>6.71</t>
  </si>
  <si>
    <t>8**</t>
  </si>
  <si>
    <t>BOMBARDIERS 2 - Junior - A - Masculin - VBAL</t>
  </si>
  <si>
    <t>.500</t>
  </si>
  <si>
    <t>6.22</t>
  </si>
  <si>
    <t>5.28</t>
  </si>
  <si>
    <t>9**</t>
  </si>
  <si>
    <t>TITANS - JUNIOR - A - MASCULIN - CHAUDIÈRE-OUEST</t>
  </si>
  <si>
    <t>.444</t>
  </si>
  <si>
    <t>5.67</t>
  </si>
  <si>
    <t>6.72</t>
  </si>
  <si>
    <t>10**</t>
  </si>
  <si>
    <t>PATRIOTES 2 - JUNIOR - A - Masculin - NOROÎT</t>
  </si>
  <si>
    <t>7.11</t>
  </si>
  <si>
    <t>BOMBARDIERS 1 - Junior - A - Masculin - VBAL</t>
  </si>
  <si>
    <t>.361</t>
  </si>
  <si>
    <t>5.56</t>
  </si>
  <si>
    <t>7.00</t>
  </si>
  <si>
    <t>CAPITALES 2 - JUNIOR - A - MASCULIN - QUÉBEC</t>
  </si>
  <si>
    <t>.265</t>
  </si>
  <si>
    <t>5.53</t>
  </si>
  <si>
    <t>TORRENT - JUNIOR - A - MASCULIN - BEAUCE NORD</t>
  </si>
  <si>
    <t>.111</t>
  </si>
  <si>
    <t>4.28</t>
  </si>
  <si>
    <t>9.89</t>
  </si>
  <si>
    <t>SEIGNEURS - JUNIOR - A - MASCULIN - BEAUPORT</t>
  </si>
  <si>
    <t>.028</t>
  </si>
  <si>
    <t>3.22</t>
  </si>
  <si>
    <t>11.33</t>
  </si>
  <si>
    <t>*Les Riverains ont plus de victoires ils prennent le 6e rang</t>
  </si>
  <si>
    <t>**Les Bombardiers 2 ont plus de victoires que les Patriotes et Titans, ils prennent le 8e rang.  Les Titans ont remportés l'affrontement contre les Patriotes 2.  Ils prennent le 9e rang.  Les Patriotes 2 sont 10e</t>
  </si>
  <si>
    <t>Division Est</t>
  </si>
  <si>
    <t>BASEBALL I.D DE RIMOUSKI</t>
  </si>
  <si>
    <t>.636</t>
  </si>
  <si>
    <t>7.68</t>
  </si>
  <si>
    <t>RDL Hyundai De Saint-Pascal</t>
  </si>
  <si>
    <t>6.69</t>
  </si>
  <si>
    <t>6.63</t>
  </si>
  <si>
    <t>MONARQUES MONTMAGNY - Junior - AA - Masculin - SEIGNEURIES</t>
  </si>
  <si>
    <t>.227</t>
  </si>
  <si>
    <t>6.18</t>
  </si>
  <si>
    <t>7.91</t>
  </si>
  <si>
    <t>BAR LE PILOUP DE RIVIÈRE-DU-LOUP</t>
  </si>
  <si>
    <t>.182</t>
  </si>
  <si>
    <t>4.18</t>
  </si>
  <si>
    <t>10.09</t>
  </si>
  <si>
    <t>DIvision Ouest</t>
  </si>
  <si>
    <t>LAURIER - Junior - AA - Masculin - VICTORIAVILLE</t>
  </si>
  <si>
    <t>.818</t>
  </si>
  <si>
    <t>7.77</t>
  </si>
  <si>
    <t>4.82</t>
  </si>
  <si>
    <t>MONARQUES LEV-LOT-BLEU - Junior - AA - Masculin - SEIGNEURIES</t>
  </si>
  <si>
    <t>.762</t>
  </si>
  <si>
    <t>7.90</t>
  </si>
  <si>
    <t>4.48</t>
  </si>
  <si>
    <t>CARNAVALS BLANCS - Junior - AA - Masculin - CAPITALE-NATIONALE AA</t>
  </si>
  <si>
    <t>.667</t>
  </si>
  <si>
    <t>7.95</t>
  </si>
  <si>
    <t>4.86</t>
  </si>
  <si>
    <t>COMBATTANTS - Junior - AA - Masculin - BEAUCE-APPALACHES</t>
  </si>
  <si>
    <t>.545</t>
  </si>
  <si>
    <t>6.27</t>
  </si>
  <si>
    <t>5.50</t>
  </si>
  <si>
    <t>MONARQUES-LEV-LOT-ORANGE - Junior - AA - Masculin - SEIGNEURIES</t>
  </si>
  <si>
    <t>7.18</t>
  </si>
  <si>
    <t>5.68</t>
  </si>
  <si>
    <t>AIGLES DE LA MAURICIE</t>
  </si>
  <si>
    <t>.318</t>
  </si>
  <si>
    <t>5.95</t>
  </si>
  <si>
    <t>9.41</t>
  </si>
  <si>
    <t>ROYAUX - JR - AA - SAGUENAY LAC SAINT JEAN</t>
  </si>
  <si>
    <t>.250</t>
  </si>
  <si>
    <t>5.00</t>
  </si>
  <si>
    <t>7.88</t>
  </si>
  <si>
    <t>Section Capitale</t>
  </si>
  <si>
    <t>ROYALES - 15U - B - Féminin - CÔTE-DU-SUD</t>
  </si>
  <si>
    <t>.775</t>
  </si>
  <si>
    <t>13.10</t>
  </si>
  <si>
    <t>9.80</t>
  </si>
  <si>
    <t>VALKYRIES ROUGES - 15U - B - FÉMININ - QUÉBEC</t>
  </si>
  <si>
    <t>10.59</t>
  </si>
  <si>
    <t>10.06</t>
  </si>
  <si>
    <t>VALKYRIES ORANGES - 15U - B - FÉMININ - QUÉBEC</t>
  </si>
  <si>
    <t>.421</t>
  </si>
  <si>
    <t>10.21</t>
  </si>
  <si>
    <t>10.32</t>
  </si>
  <si>
    <t>ROYALES 2 - 15U - B - Féminin - LÉVIS</t>
  </si>
  <si>
    <t>.389</t>
  </si>
  <si>
    <t>9.67</t>
  </si>
  <si>
    <t>11.61</t>
  </si>
  <si>
    <t>VALKYRIES TURQUOISES - 15U - B - FÉMININ - QUÉBEC</t>
  </si>
  <si>
    <t>9.55</t>
  </si>
  <si>
    <t>12.75</t>
  </si>
  <si>
    <t>ROYALES 1 - 15U - B - Féminin - LÉVIS</t>
  </si>
  <si>
    <t>.118</t>
  </si>
  <si>
    <t>9.71</t>
  </si>
  <si>
    <t>14.18</t>
  </si>
  <si>
    <t>Section Est - Québec</t>
  </si>
  <si>
    <t>ROYALES 3 - 21U - B - Féminin - LÉVIS</t>
  </si>
  <si>
    <t>10.65</t>
  </si>
  <si>
    <t>8.71</t>
  </si>
  <si>
    <t>ROYALES 4 - 21U - B - FÉMININ - LÉVIS</t>
  </si>
  <si>
    <t>11.00</t>
  </si>
  <si>
    <t>9.82</t>
  </si>
  <si>
    <t>ROYALES 2 - 21U - B - Féminin - LÉVIS</t>
  </si>
  <si>
    <t>10.00</t>
  </si>
  <si>
    <t>10.56</t>
  </si>
  <si>
    <t>VALKYRIES NOIRES - 21U - B - FÉMININ - QUÉBEC</t>
  </si>
  <si>
    <t>9.06</t>
  </si>
  <si>
    <t>VALKYRIES ROUGES - 21U - B - FÉMININ - QUÉBEC</t>
  </si>
  <si>
    <t>.417</t>
  </si>
  <si>
    <t>9.72</t>
  </si>
  <si>
    <t>10.61</t>
  </si>
  <si>
    <t>ROYALES 1 - 21U - B - Féminin - LÉVIS</t>
  </si>
  <si>
    <t>9.94</t>
  </si>
  <si>
    <t>10.72</t>
  </si>
  <si>
    <t>VALKYRIES TURQUOISES - 21U - B - FÉMININ - QUÉBEC</t>
  </si>
  <si>
    <t>8.72</t>
  </si>
  <si>
    <t>10.89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</si>
</sst>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6">
    <font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3F2F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 inden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16</xdr:row>
      <xdr:rowOff>19050</xdr:rowOff>
    </xdr:from>
    <xdr:to>
      <xdr:col>13</xdr:col>
      <xdr:colOff>125374</xdr:colOff>
      <xdr:row>16</xdr:row>
      <xdr:rowOff>1162210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B4F4AAA-C446-5DE6-9560-DD1CB4284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3276600"/>
          <a:ext cx="11098174" cy="11431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9</xdr:row>
      <xdr:rowOff>28575</xdr:rowOff>
    </xdr:from>
    <xdr:to>
      <xdr:col>16</xdr:col>
      <xdr:colOff>19051</xdr:colOff>
      <xdr:row>9</xdr:row>
      <xdr:rowOff>784090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121D29D-821B-0D71-1080-F494EFA18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914525"/>
          <a:ext cx="13315950" cy="755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03E5B-BBF5-4F60-8532-7FEA0E1BB7EA}">
  <dimension ref="A1:P19"/>
  <sheetViews>
    <sheetView workbookViewId="0">
      <selection activeCell="B35" sqref="B35"/>
    </sheetView>
  </sheetViews>
  <sheetFormatPr defaultColWidth="11.42578125" defaultRowHeight="15"/>
  <cols>
    <col min="1" max="1" width="6.5703125" style="1" customWidth="1"/>
    <col min="2" max="2" width="61.42578125" customWidth="1"/>
    <col min="3" max="7" width="5.7109375" style="1" customWidth="1"/>
    <col min="8" max="16" width="11.42578125" style="1"/>
  </cols>
  <sheetData>
    <row r="1" spans="1:16" ht="18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28.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>
      <c r="A3" s="6">
        <v>1</v>
      </c>
      <c r="B3" s="5" t="s">
        <v>17</v>
      </c>
      <c r="C3" s="7">
        <v>17</v>
      </c>
      <c r="D3" s="7">
        <v>14</v>
      </c>
      <c r="E3" s="7">
        <v>3</v>
      </c>
      <c r="F3" s="7">
        <v>0</v>
      </c>
      <c r="G3" s="7">
        <f t="shared" ref="G3:G16" si="0">(D3*2)+(F3*1)</f>
        <v>28</v>
      </c>
      <c r="H3" s="7" t="s">
        <v>18</v>
      </c>
      <c r="I3" s="8"/>
      <c r="J3" s="8"/>
      <c r="K3" s="7">
        <f t="shared" ref="K3:K16" si="1">G3+I3+J3</f>
        <v>28</v>
      </c>
      <c r="L3" s="4">
        <f t="shared" ref="L3:L16" si="2">K3/(C3*2)</f>
        <v>0.82352941176470584</v>
      </c>
      <c r="M3" s="7">
        <v>145</v>
      </c>
      <c r="N3" s="7">
        <v>67</v>
      </c>
      <c r="O3" s="7" t="s">
        <v>19</v>
      </c>
      <c r="P3" s="7" t="s">
        <v>20</v>
      </c>
    </row>
    <row r="4" spans="1:16">
      <c r="A4" s="6">
        <v>2</v>
      </c>
      <c r="B4" s="5" t="s">
        <v>21</v>
      </c>
      <c r="C4" s="7">
        <v>17</v>
      </c>
      <c r="D4" s="7">
        <v>13</v>
      </c>
      <c r="E4" s="7">
        <v>4</v>
      </c>
      <c r="F4" s="7">
        <v>0</v>
      </c>
      <c r="G4" s="7">
        <f t="shared" si="0"/>
        <v>26</v>
      </c>
      <c r="H4" s="7" t="s">
        <v>22</v>
      </c>
      <c r="I4" s="8"/>
      <c r="J4" s="8"/>
      <c r="K4" s="7">
        <f t="shared" si="1"/>
        <v>26</v>
      </c>
      <c r="L4" s="4">
        <f t="shared" si="2"/>
        <v>0.76470588235294112</v>
      </c>
      <c r="M4" s="7">
        <v>128</v>
      </c>
      <c r="N4" s="7">
        <v>83</v>
      </c>
      <c r="O4" s="7" t="s">
        <v>23</v>
      </c>
      <c r="P4" s="7" t="s">
        <v>24</v>
      </c>
    </row>
    <row r="5" spans="1:16">
      <c r="A5" s="6">
        <v>3</v>
      </c>
      <c r="B5" s="5" t="s">
        <v>25</v>
      </c>
      <c r="C5" s="7">
        <v>17</v>
      </c>
      <c r="D5" s="7">
        <v>12</v>
      </c>
      <c r="E5" s="7">
        <v>5</v>
      </c>
      <c r="F5" s="7">
        <v>0</v>
      </c>
      <c r="G5" s="7">
        <f t="shared" si="0"/>
        <v>24</v>
      </c>
      <c r="H5" s="7" t="s">
        <v>26</v>
      </c>
      <c r="I5" s="8"/>
      <c r="J5" s="8"/>
      <c r="K5" s="7">
        <f t="shared" si="1"/>
        <v>24</v>
      </c>
      <c r="L5" s="4">
        <f t="shared" si="2"/>
        <v>0.70588235294117652</v>
      </c>
      <c r="M5" s="7">
        <v>128</v>
      </c>
      <c r="N5" s="7">
        <v>74</v>
      </c>
      <c r="O5" s="7" t="s">
        <v>23</v>
      </c>
      <c r="P5" s="7" t="s">
        <v>27</v>
      </c>
    </row>
    <row r="6" spans="1:16">
      <c r="A6" s="6">
        <v>4</v>
      </c>
      <c r="B6" s="5" t="s">
        <v>28</v>
      </c>
      <c r="C6" s="7">
        <v>18</v>
      </c>
      <c r="D6" s="7">
        <v>12</v>
      </c>
      <c r="E6" s="7">
        <v>5</v>
      </c>
      <c r="F6" s="7">
        <v>1</v>
      </c>
      <c r="G6" s="7">
        <f t="shared" si="0"/>
        <v>25</v>
      </c>
      <c r="H6" s="7" t="s">
        <v>29</v>
      </c>
      <c r="I6" s="8"/>
      <c r="J6" s="8"/>
      <c r="K6" s="7">
        <f t="shared" si="1"/>
        <v>25</v>
      </c>
      <c r="L6" s="4">
        <f t="shared" si="2"/>
        <v>0.69444444444444442</v>
      </c>
      <c r="M6" s="7">
        <v>146</v>
      </c>
      <c r="N6" s="7">
        <v>79</v>
      </c>
      <c r="O6" s="7" t="s">
        <v>30</v>
      </c>
      <c r="P6" s="7" t="s">
        <v>31</v>
      </c>
    </row>
    <row r="7" spans="1:16">
      <c r="A7" s="6">
        <v>5</v>
      </c>
      <c r="B7" s="5" t="s">
        <v>32</v>
      </c>
      <c r="C7" s="7">
        <v>18</v>
      </c>
      <c r="D7" s="7">
        <v>12</v>
      </c>
      <c r="E7" s="7">
        <v>5</v>
      </c>
      <c r="F7" s="7">
        <v>1</v>
      </c>
      <c r="G7" s="7">
        <f t="shared" si="0"/>
        <v>25</v>
      </c>
      <c r="H7" s="7" t="s">
        <v>29</v>
      </c>
      <c r="I7" s="8">
        <v>-1</v>
      </c>
      <c r="J7" s="8"/>
      <c r="K7" s="7">
        <f t="shared" si="1"/>
        <v>24</v>
      </c>
      <c r="L7" s="4">
        <f t="shared" si="2"/>
        <v>0.66666666666666663</v>
      </c>
      <c r="M7" s="7">
        <v>139</v>
      </c>
      <c r="N7" s="7">
        <v>85</v>
      </c>
      <c r="O7" s="7" t="s">
        <v>33</v>
      </c>
      <c r="P7" s="7" t="s">
        <v>34</v>
      </c>
    </row>
    <row r="8" spans="1:16">
      <c r="A8" s="6" t="s">
        <v>35</v>
      </c>
      <c r="B8" s="5" t="s">
        <v>36</v>
      </c>
      <c r="C8" s="7">
        <v>17</v>
      </c>
      <c r="D8" s="7">
        <v>10</v>
      </c>
      <c r="E8" s="7">
        <v>7</v>
      </c>
      <c r="F8" s="7">
        <v>0</v>
      </c>
      <c r="G8" s="7">
        <f t="shared" si="0"/>
        <v>20</v>
      </c>
      <c r="H8" s="7" t="s">
        <v>37</v>
      </c>
      <c r="I8" s="8">
        <v>-1</v>
      </c>
      <c r="J8" s="8"/>
      <c r="K8" s="7">
        <f t="shared" si="1"/>
        <v>19</v>
      </c>
      <c r="L8" s="4">
        <f t="shared" si="2"/>
        <v>0.55882352941176472</v>
      </c>
      <c r="M8" s="7">
        <v>143</v>
      </c>
      <c r="N8" s="7">
        <v>102</v>
      </c>
      <c r="O8" s="7" t="s">
        <v>38</v>
      </c>
      <c r="P8" s="7" t="s">
        <v>39</v>
      </c>
    </row>
    <row r="9" spans="1:16">
      <c r="A9" s="6" t="s">
        <v>40</v>
      </c>
      <c r="B9" s="5" t="s">
        <v>41</v>
      </c>
      <c r="C9" s="7">
        <v>17</v>
      </c>
      <c r="D9" s="7">
        <v>9</v>
      </c>
      <c r="E9" s="7">
        <v>7</v>
      </c>
      <c r="F9" s="7">
        <v>1</v>
      </c>
      <c r="G9" s="7">
        <f t="shared" si="0"/>
        <v>19</v>
      </c>
      <c r="H9" s="7" t="s">
        <v>42</v>
      </c>
      <c r="I9" s="8"/>
      <c r="J9" s="8"/>
      <c r="K9" s="7">
        <f t="shared" si="1"/>
        <v>19</v>
      </c>
      <c r="L9" s="4">
        <f t="shared" si="2"/>
        <v>0.55882352941176472</v>
      </c>
      <c r="M9" s="7">
        <v>101</v>
      </c>
      <c r="N9" s="7">
        <v>114</v>
      </c>
      <c r="O9" s="7" t="s">
        <v>43</v>
      </c>
      <c r="P9" s="7" t="s">
        <v>44</v>
      </c>
    </row>
    <row r="10" spans="1:16">
      <c r="A10" s="6" t="s">
        <v>45</v>
      </c>
      <c r="B10" s="5" t="s">
        <v>46</v>
      </c>
      <c r="C10" s="7">
        <v>18</v>
      </c>
      <c r="D10" s="7">
        <v>9</v>
      </c>
      <c r="E10" s="7">
        <v>9</v>
      </c>
      <c r="F10" s="7">
        <v>0</v>
      </c>
      <c r="G10" s="7">
        <f t="shared" si="0"/>
        <v>18</v>
      </c>
      <c r="H10" s="7" t="s">
        <v>47</v>
      </c>
      <c r="I10" s="8">
        <v>-1</v>
      </c>
      <c r="J10" s="8">
        <v>-1</v>
      </c>
      <c r="K10" s="7">
        <f t="shared" si="1"/>
        <v>16</v>
      </c>
      <c r="L10" s="4">
        <f t="shared" si="2"/>
        <v>0.44444444444444442</v>
      </c>
      <c r="M10" s="7">
        <v>112</v>
      </c>
      <c r="N10" s="7">
        <v>95</v>
      </c>
      <c r="O10" s="7" t="s">
        <v>48</v>
      </c>
      <c r="P10" s="7" t="s">
        <v>49</v>
      </c>
    </row>
    <row r="11" spans="1:16">
      <c r="A11" s="6" t="s">
        <v>50</v>
      </c>
      <c r="B11" s="5" t="s">
        <v>51</v>
      </c>
      <c r="C11" s="7">
        <v>18</v>
      </c>
      <c r="D11" s="7">
        <v>8</v>
      </c>
      <c r="E11" s="7">
        <v>10</v>
      </c>
      <c r="F11" s="7">
        <v>0</v>
      </c>
      <c r="G11" s="7">
        <f t="shared" si="0"/>
        <v>16</v>
      </c>
      <c r="H11" s="7" t="s">
        <v>52</v>
      </c>
      <c r="I11" s="8"/>
      <c r="J11" s="8"/>
      <c r="K11" s="7">
        <f t="shared" si="1"/>
        <v>16</v>
      </c>
      <c r="L11" s="4">
        <f t="shared" si="2"/>
        <v>0.44444444444444442</v>
      </c>
      <c r="M11" s="7">
        <v>102</v>
      </c>
      <c r="N11" s="7">
        <v>121</v>
      </c>
      <c r="O11" s="7" t="s">
        <v>53</v>
      </c>
      <c r="P11" s="7" t="s">
        <v>54</v>
      </c>
    </row>
    <row r="12" spans="1:16">
      <c r="A12" s="6" t="s">
        <v>55</v>
      </c>
      <c r="B12" s="5" t="s">
        <v>56</v>
      </c>
      <c r="C12" s="7">
        <v>18</v>
      </c>
      <c r="D12" s="7">
        <v>8</v>
      </c>
      <c r="E12" s="7">
        <v>8</v>
      </c>
      <c r="F12" s="7">
        <v>2</v>
      </c>
      <c r="G12" s="7">
        <f t="shared" si="0"/>
        <v>18</v>
      </c>
      <c r="H12" s="7" t="s">
        <v>47</v>
      </c>
      <c r="I12" s="8"/>
      <c r="J12" s="8">
        <v>-2</v>
      </c>
      <c r="K12" s="7">
        <f t="shared" si="1"/>
        <v>16</v>
      </c>
      <c r="L12" s="4">
        <f t="shared" si="2"/>
        <v>0.44444444444444442</v>
      </c>
      <c r="M12" s="7">
        <v>128</v>
      </c>
      <c r="N12" s="7">
        <v>128</v>
      </c>
      <c r="O12" s="7" t="s">
        <v>57</v>
      </c>
      <c r="P12" s="7" t="s">
        <v>57</v>
      </c>
    </row>
    <row r="13" spans="1:16">
      <c r="A13" s="6">
        <v>11</v>
      </c>
      <c r="B13" s="5" t="s">
        <v>58</v>
      </c>
      <c r="C13" s="7">
        <v>18</v>
      </c>
      <c r="D13" s="7">
        <v>6</v>
      </c>
      <c r="E13" s="7">
        <v>11</v>
      </c>
      <c r="F13" s="7">
        <v>1</v>
      </c>
      <c r="G13" s="7">
        <f t="shared" si="0"/>
        <v>13</v>
      </c>
      <c r="H13" s="7" t="s">
        <v>59</v>
      </c>
      <c r="I13" s="8">
        <v>-1</v>
      </c>
      <c r="J13" s="8"/>
      <c r="K13" s="7">
        <f t="shared" si="1"/>
        <v>12</v>
      </c>
      <c r="L13" s="4">
        <f t="shared" si="2"/>
        <v>0.33333333333333331</v>
      </c>
      <c r="M13" s="7">
        <v>100</v>
      </c>
      <c r="N13" s="7">
        <v>126</v>
      </c>
      <c r="O13" s="7" t="s">
        <v>60</v>
      </c>
      <c r="P13" s="7" t="s">
        <v>61</v>
      </c>
    </row>
    <row r="14" spans="1:16">
      <c r="A14" s="6">
        <v>12</v>
      </c>
      <c r="B14" s="5" t="s">
        <v>62</v>
      </c>
      <c r="C14" s="7">
        <v>17</v>
      </c>
      <c r="D14" s="7">
        <v>4</v>
      </c>
      <c r="E14" s="7">
        <v>12</v>
      </c>
      <c r="F14" s="7">
        <v>1</v>
      </c>
      <c r="G14" s="7">
        <f t="shared" si="0"/>
        <v>9</v>
      </c>
      <c r="H14" s="7" t="s">
        <v>63</v>
      </c>
      <c r="I14" s="8"/>
      <c r="J14" s="8"/>
      <c r="K14" s="7">
        <f t="shared" si="1"/>
        <v>9</v>
      </c>
      <c r="L14" s="4">
        <f t="shared" si="2"/>
        <v>0.26470588235294118</v>
      </c>
      <c r="M14" s="7">
        <v>94</v>
      </c>
      <c r="N14" s="7">
        <v>145</v>
      </c>
      <c r="O14" s="7" t="s">
        <v>64</v>
      </c>
      <c r="P14" s="7" t="s">
        <v>19</v>
      </c>
    </row>
    <row r="15" spans="1:16">
      <c r="A15" s="6">
        <v>13</v>
      </c>
      <c r="B15" s="5" t="s">
        <v>65</v>
      </c>
      <c r="C15" s="7">
        <v>18</v>
      </c>
      <c r="D15" s="7">
        <v>2</v>
      </c>
      <c r="E15" s="7">
        <v>16</v>
      </c>
      <c r="F15" s="7">
        <v>0</v>
      </c>
      <c r="G15" s="7">
        <f t="shared" si="0"/>
        <v>4</v>
      </c>
      <c r="H15" s="7" t="s">
        <v>66</v>
      </c>
      <c r="I15" s="8"/>
      <c r="J15" s="8">
        <v>-2</v>
      </c>
      <c r="K15" s="7">
        <f t="shared" si="1"/>
        <v>2</v>
      </c>
      <c r="L15" s="4">
        <f t="shared" si="2"/>
        <v>5.5555555555555552E-2</v>
      </c>
      <c r="M15" s="7">
        <v>77</v>
      </c>
      <c r="N15" s="7">
        <v>178</v>
      </c>
      <c r="O15" s="7" t="s">
        <v>67</v>
      </c>
      <c r="P15" s="7" t="s">
        <v>68</v>
      </c>
    </row>
    <row r="16" spans="1:16">
      <c r="A16" s="6">
        <v>14</v>
      </c>
      <c r="B16" s="5" t="s">
        <v>69</v>
      </c>
      <c r="C16" s="7">
        <v>18</v>
      </c>
      <c r="D16" s="7">
        <v>0</v>
      </c>
      <c r="E16" s="7">
        <v>17</v>
      </c>
      <c r="F16" s="7">
        <v>1</v>
      </c>
      <c r="G16" s="7">
        <f t="shared" si="0"/>
        <v>1</v>
      </c>
      <c r="H16" s="7" t="s">
        <v>70</v>
      </c>
      <c r="I16" s="8"/>
      <c r="J16" s="8"/>
      <c r="K16" s="7">
        <f t="shared" si="1"/>
        <v>1</v>
      </c>
      <c r="L16" s="4">
        <f t="shared" si="2"/>
        <v>2.7777777777777776E-2</v>
      </c>
      <c r="M16" s="7">
        <v>58</v>
      </c>
      <c r="N16" s="7">
        <v>204</v>
      </c>
      <c r="O16" s="7" t="s">
        <v>71</v>
      </c>
      <c r="P16" s="7" t="s">
        <v>72</v>
      </c>
    </row>
    <row r="17" spans="1:16" ht="92.25" customHeight="1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>
      <c r="A18" s="14" t="s">
        <v>73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>
      <c r="A19" s="14" t="s">
        <v>74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</sheetData>
  <sortState xmlns:xlrd2="http://schemas.microsoft.com/office/spreadsheetml/2017/richdata2" ref="A3:P16">
    <sortCondition descending="1" ref="L3:L16"/>
  </sortState>
  <mergeCells count="4">
    <mergeCell ref="A1:P1"/>
    <mergeCell ref="A18:P18"/>
    <mergeCell ref="A19:P19"/>
    <mergeCell ref="A17:P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FBE0C-F3B5-4A49-B13A-5591811DAFD4}">
  <dimension ref="A1:O15"/>
  <sheetViews>
    <sheetView workbookViewId="0">
      <selection activeCell="C25" sqref="C25"/>
    </sheetView>
  </sheetViews>
  <sheetFormatPr defaultColWidth="11.42578125" defaultRowHeight="15"/>
  <cols>
    <col min="1" max="1" width="11.42578125" style="1"/>
    <col min="2" max="2" width="63.42578125" style="9" customWidth="1"/>
    <col min="3" max="7" width="6.140625" style="1" customWidth="1"/>
    <col min="8" max="8" width="8.28515625" style="1" customWidth="1"/>
    <col min="9" max="9" width="10.28515625" style="1" customWidth="1"/>
    <col min="10" max="11" width="11.42578125" style="1"/>
    <col min="12" max="15" width="8" style="1" customWidth="1"/>
  </cols>
  <sheetData>
    <row r="1" spans="1:15">
      <c r="A1" s="16" t="s">
        <v>75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28.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</row>
    <row r="3" spans="1:15">
      <c r="A3" s="6">
        <v>1</v>
      </c>
      <c r="B3" s="10" t="s">
        <v>76</v>
      </c>
      <c r="C3" s="11">
        <v>22</v>
      </c>
      <c r="D3" s="11">
        <v>14</v>
      </c>
      <c r="E3" s="11">
        <v>8</v>
      </c>
      <c r="F3" s="11">
        <v>0</v>
      </c>
      <c r="G3" s="11">
        <v>28</v>
      </c>
      <c r="H3" s="11" t="s">
        <v>77</v>
      </c>
      <c r="I3" s="8"/>
      <c r="J3" s="7">
        <f>G3+I3</f>
        <v>28</v>
      </c>
      <c r="K3" s="4">
        <f>J3/(C3*2)</f>
        <v>0.63636363636363635</v>
      </c>
      <c r="L3" s="11">
        <v>169</v>
      </c>
      <c r="M3" s="11">
        <v>132</v>
      </c>
      <c r="N3" s="11" t="s">
        <v>78</v>
      </c>
      <c r="O3" s="11" t="s">
        <v>39</v>
      </c>
    </row>
    <row r="4" spans="1:15">
      <c r="A4" s="6">
        <v>2</v>
      </c>
      <c r="B4" s="10" t="s">
        <v>79</v>
      </c>
      <c r="C4" s="11">
        <v>16</v>
      </c>
      <c r="D4" s="11">
        <v>8</v>
      </c>
      <c r="E4" s="11">
        <v>8</v>
      </c>
      <c r="F4" s="11">
        <v>0</v>
      </c>
      <c r="G4" s="11">
        <v>16</v>
      </c>
      <c r="H4" s="11" t="s">
        <v>47</v>
      </c>
      <c r="I4" s="11"/>
      <c r="J4" s="7">
        <f t="shared" ref="J4:J6" si="0">G4+I4</f>
        <v>16</v>
      </c>
      <c r="K4" s="4">
        <f t="shared" ref="K4:K6" si="1">J4/(C4*2)</f>
        <v>0.5</v>
      </c>
      <c r="L4" s="11">
        <v>107</v>
      </c>
      <c r="M4" s="11">
        <v>106</v>
      </c>
      <c r="N4" s="11" t="s">
        <v>80</v>
      </c>
      <c r="O4" s="11" t="s">
        <v>81</v>
      </c>
    </row>
    <row r="5" spans="1:15">
      <c r="A5" s="6">
        <v>3</v>
      </c>
      <c r="B5" s="10" t="s">
        <v>82</v>
      </c>
      <c r="C5" s="11">
        <v>22</v>
      </c>
      <c r="D5" s="11">
        <v>5</v>
      </c>
      <c r="E5" s="11">
        <v>17</v>
      </c>
      <c r="F5" s="11">
        <v>0</v>
      </c>
      <c r="G5" s="11">
        <v>10</v>
      </c>
      <c r="H5" s="11" t="s">
        <v>83</v>
      </c>
      <c r="I5" s="11"/>
      <c r="J5" s="7">
        <f t="shared" si="0"/>
        <v>10</v>
      </c>
      <c r="K5" s="4">
        <f t="shared" si="1"/>
        <v>0.22727272727272727</v>
      </c>
      <c r="L5" s="11">
        <v>136</v>
      </c>
      <c r="M5" s="11">
        <v>174</v>
      </c>
      <c r="N5" s="11" t="s">
        <v>84</v>
      </c>
      <c r="O5" s="11" t="s">
        <v>85</v>
      </c>
    </row>
    <row r="6" spans="1:15">
      <c r="A6" s="6">
        <v>4</v>
      </c>
      <c r="B6" s="10" t="s">
        <v>86</v>
      </c>
      <c r="C6" s="11">
        <v>22</v>
      </c>
      <c r="D6" s="11">
        <v>4</v>
      </c>
      <c r="E6" s="11">
        <v>18</v>
      </c>
      <c r="F6" s="11">
        <v>0</v>
      </c>
      <c r="G6" s="11">
        <v>8</v>
      </c>
      <c r="H6" s="11" t="s">
        <v>87</v>
      </c>
      <c r="I6" s="11"/>
      <c r="J6" s="7">
        <f t="shared" si="0"/>
        <v>8</v>
      </c>
      <c r="K6" s="4">
        <f t="shared" si="1"/>
        <v>0.18181818181818182</v>
      </c>
      <c r="L6" s="11">
        <v>92</v>
      </c>
      <c r="M6" s="11">
        <v>222</v>
      </c>
      <c r="N6" s="11" t="s">
        <v>88</v>
      </c>
      <c r="O6" s="11" t="s">
        <v>89</v>
      </c>
    </row>
    <row r="7" spans="1:15">
      <c r="A7" s="16" t="s">
        <v>90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28.5">
      <c r="A8" s="2" t="s">
        <v>1</v>
      </c>
      <c r="B8" s="3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9</v>
      </c>
      <c r="J8" s="2" t="s">
        <v>11</v>
      </c>
      <c r="K8" s="2" t="s">
        <v>12</v>
      </c>
      <c r="L8" s="2" t="s">
        <v>13</v>
      </c>
      <c r="M8" s="2" t="s">
        <v>14</v>
      </c>
      <c r="N8" s="2" t="s">
        <v>15</v>
      </c>
      <c r="O8" s="2" t="s">
        <v>16</v>
      </c>
    </row>
    <row r="9" spans="1:15">
      <c r="A9" s="6">
        <v>1</v>
      </c>
      <c r="B9" s="10" t="s">
        <v>91</v>
      </c>
      <c r="C9" s="11">
        <v>22</v>
      </c>
      <c r="D9" s="11">
        <v>18</v>
      </c>
      <c r="E9" s="11">
        <v>4</v>
      </c>
      <c r="F9" s="11">
        <v>0</v>
      </c>
      <c r="G9" s="11">
        <v>36</v>
      </c>
      <c r="H9" s="11" t="s">
        <v>92</v>
      </c>
      <c r="I9" s="8"/>
      <c r="J9" s="7">
        <f t="shared" ref="J9:J15" si="2">G9+I9</f>
        <v>36</v>
      </c>
      <c r="K9" s="4">
        <f t="shared" ref="K9:K15" si="3">J9/(C9*2)</f>
        <v>0.81818181818181823</v>
      </c>
      <c r="L9" s="11">
        <v>171</v>
      </c>
      <c r="M9" s="11">
        <v>106</v>
      </c>
      <c r="N9" s="11" t="s">
        <v>93</v>
      </c>
      <c r="O9" s="11" t="s">
        <v>94</v>
      </c>
    </row>
    <row r="10" spans="1:15">
      <c r="A10" s="6">
        <v>2</v>
      </c>
      <c r="B10" s="10" t="s">
        <v>95</v>
      </c>
      <c r="C10" s="11">
        <v>21</v>
      </c>
      <c r="D10" s="11">
        <v>16</v>
      </c>
      <c r="E10" s="11">
        <v>5</v>
      </c>
      <c r="F10" s="11">
        <v>0</v>
      </c>
      <c r="G10" s="11">
        <v>32</v>
      </c>
      <c r="H10" s="11" t="s">
        <v>96</v>
      </c>
      <c r="I10" s="12">
        <v>-1</v>
      </c>
      <c r="J10" s="7">
        <f t="shared" si="2"/>
        <v>31</v>
      </c>
      <c r="K10" s="4">
        <f t="shared" si="3"/>
        <v>0.73809523809523814</v>
      </c>
      <c r="L10" s="11">
        <v>166</v>
      </c>
      <c r="M10" s="11">
        <v>94</v>
      </c>
      <c r="N10" s="11" t="s">
        <v>97</v>
      </c>
      <c r="O10" s="11" t="s">
        <v>98</v>
      </c>
    </row>
    <row r="11" spans="1:15">
      <c r="A11" s="6">
        <v>3</v>
      </c>
      <c r="B11" s="10" t="s">
        <v>99</v>
      </c>
      <c r="C11" s="11">
        <v>21</v>
      </c>
      <c r="D11" s="11">
        <v>14</v>
      </c>
      <c r="E11" s="11">
        <v>7</v>
      </c>
      <c r="F11" s="11">
        <v>0</v>
      </c>
      <c r="G11" s="11">
        <v>28</v>
      </c>
      <c r="H11" s="11" t="s">
        <v>100</v>
      </c>
      <c r="I11" s="12">
        <v>-1</v>
      </c>
      <c r="J11" s="7">
        <f t="shared" si="2"/>
        <v>27</v>
      </c>
      <c r="K11" s="4">
        <f t="shared" si="3"/>
        <v>0.6428571428571429</v>
      </c>
      <c r="L11" s="11">
        <v>167</v>
      </c>
      <c r="M11" s="11">
        <v>102</v>
      </c>
      <c r="N11" s="11" t="s">
        <v>101</v>
      </c>
      <c r="O11" s="11" t="s">
        <v>102</v>
      </c>
    </row>
    <row r="12" spans="1:15">
      <c r="A12" s="6">
        <v>4</v>
      </c>
      <c r="B12" s="10" t="s">
        <v>103</v>
      </c>
      <c r="C12" s="11">
        <v>22</v>
      </c>
      <c r="D12" s="11">
        <v>12</v>
      </c>
      <c r="E12" s="11">
        <v>10</v>
      </c>
      <c r="F12" s="11">
        <v>0</v>
      </c>
      <c r="G12" s="11">
        <v>24</v>
      </c>
      <c r="H12" s="11" t="s">
        <v>104</v>
      </c>
      <c r="I12" s="11"/>
      <c r="J12" s="7">
        <f>G12+I12</f>
        <v>24</v>
      </c>
      <c r="K12" s="4">
        <f>J12/(C12*2)</f>
        <v>0.54545454545454541</v>
      </c>
      <c r="L12" s="11">
        <v>138</v>
      </c>
      <c r="M12" s="11">
        <v>121</v>
      </c>
      <c r="N12" s="11" t="s">
        <v>105</v>
      </c>
      <c r="O12" s="11" t="s">
        <v>106</v>
      </c>
    </row>
    <row r="13" spans="1:15">
      <c r="A13" s="6">
        <v>5</v>
      </c>
      <c r="B13" s="10" t="s">
        <v>107</v>
      </c>
      <c r="C13" s="11">
        <v>22</v>
      </c>
      <c r="D13" s="11">
        <v>12</v>
      </c>
      <c r="E13" s="11">
        <v>10</v>
      </c>
      <c r="F13" s="11">
        <v>0</v>
      </c>
      <c r="G13" s="11">
        <v>24</v>
      </c>
      <c r="H13" s="11" t="s">
        <v>104</v>
      </c>
      <c r="I13" s="12">
        <v>-1</v>
      </c>
      <c r="J13" s="7">
        <f t="shared" si="2"/>
        <v>23</v>
      </c>
      <c r="K13" s="4">
        <f t="shared" si="3"/>
        <v>0.52272727272727271</v>
      </c>
      <c r="L13" s="11">
        <v>158</v>
      </c>
      <c r="M13" s="11">
        <v>125</v>
      </c>
      <c r="N13" s="11" t="s">
        <v>108</v>
      </c>
      <c r="O13" s="11" t="s">
        <v>109</v>
      </c>
    </row>
    <row r="14" spans="1:15">
      <c r="A14" s="6">
        <v>6</v>
      </c>
      <c r="B14" s="10" t="s">
        <v>110</v>
      </c>
      <c r="C14" s="11">
        <v>22</v>
      </c>
      <c r="D14" s="11">
        <v>7</v>
      </c>
      <c r="E14" s="11">
        <v>15</v>
      </c>
      <c r="F14" s="11">
        <v>0</v>
      </c>
      <c r="G14" s="11">
        <v>14</v>
      </c>
      <c r="H14" s="11" t="s">
        <v>111</v>
      </c>
      <c r="I14" s="11"/>
      <c r="J14" s="7">
        <f t="shared" si="2"/>
        <v>14</v>
      </c>
      <c r="K14" s="4">
        <f t="shared" si="3"/>
        <v>0.31818181818181818</v>
      </c>
      <c r="L14" s="11">
        <v>131</v>
      </c>
      <c r="M14" s="11">
        <v>207</v>
      </c>
      <c r="N14" s="11" t="s">
        <v>112</v>
      </c>
      <c r="O14" s="11" t="s">
        <v>113</v>
      </c>
    </row>
    <row r="15" spans="1:15">
      <c r="A15" s="6">
        <v>7</v>
      </c>
      <c r="B15" s="10" t="s">
        <v>114</v>
      </c>
      <c r="C15" s="11">
        <v>16</v>
      </c>
      <c r="D15" s="11">
        <v>4</v>
      </c>
      <c r="E15" s="11">
        <v>12</v>
      </c>
      <c r="F15" s="11">
        <v>0</v>
      </c>
      <c r="G15" s="11">
        <v>8</v>
      </c>
      <c r="H15" s="11" t="s">
        <v>115</v>
      </c>
      <c r="I15" s="11"/>
      <c r="J15" s="7">
        <f t="shared" si="2"/>
        <v>8</v>
      </c>
      <c r="K15" s="4">
        <f t="shared" si="3"/>
        <v>0.25</v>
      </c>
      <c r="L15" s="11">
        <v>80</v>
      </c>
      <c r="M15" s="11">
        <v>126</v>
      </c>
      <c r="N15" s="11" t="s">
        <v>116</v>
      </c>
      <c r="O15" s="11" t="s">
        <v>117</v>
      </c>
    </row>
  </sheetData>
  <mergeCells count="2">
    <mergeCell ref="A1:O1"/>
    <mergeCell ref="A7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4A83C-4209-464A-9AC5-39F020481150}">
  <dimension ref="A1:P8"/>
  <sheetViews>
    <sheetView workbookViewId="0">
      <selection activeCell="B3" sqref="B3:B8"/>
    </sheetView>
  </sheetViews>
  <sheetFormatPr defaultColWidth="11.42578125" defaultRowHeight="15"/>
  <cols>
    <col min="1" max="1" width="6.5703125" style="1" customWidth="1"/>
    <col min="2" max="2" width="61.42578125" customWidth="1"/>
    <col min="3" max="7" width="5.7109375" style="1" customWidth="1"/>
    <col min="8" max="16" width="11.42578125" style="1"/>
  </cols>
  <sheetData>
    <row r="1" spans="1:16">
      <c r="A1" s="16" t="s">
        <v>118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28.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>
      <c r="A3" s="6">
        <v>1</v>
      </c>
      <c r="B3" s="5" t="s">
        <v>119</v>
      </c>
      <c r="C3" s="11">
        <v>20</v>
      </c>
      <c r="D3" s="11">
        <v>15</v>
      </c>
      <c r="E3" s="11">
        <v>4</v>
      </c>
      <c r="F3" s="11">
        <v>1</v>
      </c>
      <c r="G3" s="11">
        <v>31</v>
      </c>
      <c r="H3" s="11" t="s">
        <v>120</v>
      </c>
      <c r="I3" s="11"/>
      <c r="J3" s="11"/>
      <c r="K3" s="7">
        <f t="shared" ref="K3:K8" si="0">G3+I3+J3</f>
        <v>31</v>
      </c>
      <c r="L3" s="4">
        <f t="shared" ref="L3:L8" si="1">K3/(C3*2)</f>
        <v>0.77500000000000002</v>
      </c>
      <c r="M3" s="11">
        <v>262</v>
      </c>
      <c r="N3" s="11">
        <v>196</v>
      </c>
      <c r="O3" s="11" t="s">
        <v>121</v>
      </c>
      <c r="P3" s="11" t="s">
        <v>122</v>
      </c>
    </row>
    <row r="4" spans="1:16">
      <c r="A4" s="6">
        <v>2</v>
      </c>
      <c r="B4" s="5" t="s">
        <v>123</v>
      </c>
      <c r="C4" s="11">
        <v>17</v>
      </c>
      <c r="D4" s="11">
        <v>8</v>
      </c>
      <c r="E4" s="11">
        <v>6</v>
      </c>
      <c r="F4" s="11">
        <v>3</v>
      </c>
      <c r="G4" s="11">
        <v>19</v>
      </c>
      <c r="H4" s="11" t="s">
        <v>42</v>
      </c>
      <c r="I4" s="11"/>
      <c r="J4" s="11"/>
      <c r="K4" s="7">
        <f t="shared" si="0"/>
        <v>19</v>
      </c>
      <c r="L4" s="4">
        <f t="shared" si="1"/>
        <v>0.55882352941176472</v>
      </c>
      <c r="M4" s="11">
        <v>180</v>
      </c>
      <c r="N4" s="11">
        <v>171</v>
      </c>
      <c r="O4" s="11" t="s">
        <v>124</v>
      </c>
      <c r="P4" s="11" t="s">
        <v>125</v>
      </c>
    </row>
    <row r="5" spans="1:16">
      <c r="A5" s="6">
        <v>3</v>
      </c>
      <c r="B5" s="5" t="s">
        <v>126</v>
      </c>
      <c r="C5" s="11">
        <v>19</v>
      </c>
      <c r="D5" s="11">
        <v>7</v>
      </c>
      <c r="E5" s="11">
        <v>10</v>
      </c>
      <c r="F5" s="11">
        <v>2</v>
      </c>
      <c r="G5" s="11">
        <v>16</v>
      </c>
      <c r="H5" s="11" t="s">
        <v>127</v>
      </c>
      <c r="I5" s="11"/>
      <c r="J5" s="11"/>
      <c r="K5" s="7">
        <f t="shared" si="0"/>
        <v>16</v>
      </c>
      <c r="L5" s="4">
        <f t="shared" si="1"/>
        <v>0.42105263157894735</v>
      </c>
      <c r="M5" s="11">
        <v>194</v>
      </c>
      <c r="N5" s="11">
        <v>196</v>
      </c>
      <c r="O5" s="11" t="s">
        <v>128</v>
      </c>
      <c r="P5" s="11" t="s">
        <v>129</v>
      </c>
    </row>
    <row r="6" spans="1:16">
      <c r="A6" s="6">
        <v>4</v>
      </c>
      <c r="B6" s="5" t="s">
        <v>130</v>
      </c>
      <c r="C6" s="11">
        <v>18</v>
      </c>
      <c r="D6" s="11">
        <v>6</v>
      </c>
      <c r="E6" s="11">
        <v>10</v>
      </c>
      <c r="F6" s="11">
        <v>2</v>
      </c>
      <c r="G6" s="11">
        <v>14</v>
      </c>
      <c r="H6" s="11" t="s">
        <v>131</v>
      </c>
      <c r="I6" s="11"/>
      <c r="J6" s="11"/>
      <c r="K6" s="7">
        <f t="shared" si="0"/>
        <v>14</v>
      </c>
      <c r="L6" s="4">
        <f t="shared" si="1"/>
        <v>0.3888888888888889</v>
      </c>
      <c r="M6" s="11">
        <v>174</v>
      </c>
      <c r="N6" s="11">
        <v>209</v>
      </c>
      <c r="O6" s="11" t="s">
        <v>132</v>
      </c>
      <c r="P6" s="11" t="s">
        <v>133</v>
      </c>
    </row>
    <row r="7" spans="1:16">
      <c r="A7" s="6">
        <v>5</v>
      </c>
      <c r="B7" s="5" t="s">
        <v>134</v>
      </c>
      <c r="C7" s="11">
        <v>20</v>
      </c>
      <c r="D7" s="11">
        <v>4</v>
      </c>
      <c r="E7" s="11">
        <v>14</v>
      </c>
      <c r="F7" s="11">
        <v>2</v>
      </c>
      <c r="G7" s="11">
        <v>10</v>
      </c>
      <c r="H7" s="11" t="s">
        <v>115</v>
      </c>
      <c r="I7" s="11"/>
      <c r="J7" s="11"/>
      <c r="K7" s="7">
        <f t="shared" si="0"/>
        <v>10</v>
      </c>
      <c r="L7" s="4">
        <f t="shared" si="1"/>
        <v>0.25</v>
      </c>
      <c r="M7" s="11">
        <v>191</v>
      </c>
      <c r="N7" s="11">
        <v>255</v>
      </c>
      <c r="O7" s="11" t="s">
        <v>135</v>
      </c>
      <c r="P7" s="11" t="s">
        <v>136</v>
      </c>
    </row>
    <row r="8" spans="1:16">
      <c r="A8" s="6">
        <v>6</v>
      </c>
      <c r="B8" s="5" t="s">
        <v>137</v>
      </c>
      <c r="C8" s="11">
        <v>17</v>
      </c>
      <c r="D8" s="11">
        <v>2</v>
      </c>
      <c r="E8" s="11">
        <v>15</v>
      </c>
      <c r="F8" s="11">
        <v>0</v>
      </c>
      <c r="G8" s="11">
        <v>4</v>
      </c>
      <c r="H8" s="11" t="s">
        <v>138</v>
      </c>
      <c r="I8" s="11"/>
      <c r="J8" s="11"/>
      <c r="K8" s="7">
        <f t="shared" si="0"/>
        <v>4</v>
      </c>
      <c r="L8" s="4">
        <f t="shared" si="1"/>
        <v>0.11764705882352941</v>
      </c>
      <c r="M8" s="11">
        <v>165</v>
      </c>
      <c r="N8" s="11">
        <v>241</v>
      </c>
      <c r="O8" s="11" t="s">
        <v>139</v>
      </c>
      <c r="P8" s="11" t="s">
        <v>140</v>
      </c>
    </row>
  </sheetData>
  <mergeCells count="1">
    <mergeCell ref="A1:P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86518-51C0-43E7-88CC-58A44599882D}">
  <dimension ref="A1:P10"/>
  <sheetViews>
    <sheetView tabSelected="1" workbookViewId="0">
      <selection activeCell="B18" sqref="B18"/>
    </sheetView>
  </sheetViews>
  <sheetFormatPr defaultColWidth="11.42578125" defaultRowHeight="15"/>
  <cols>
    <col min="1" max="1" width="6.5703125" style="1" customWidth="1"/>
    <col min="2" max="2" width="61.42578125" customWidth="1"/>
    <col min="3" max="7" width="5.7109375" style="1" customWidth="1"/>
    <col min="8" max="16" width="11.42578125" style="1"/>
  </cols>
  <sheetData>
    <row r="1" spans="1:16">
      <c r="A1" s="16" t="s">
        <v>141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28.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>
      <c r="A3" s="6">
        <v>1</v>
      </c>
      <c r="B3" s="5" t="s">
        <v>142</v>
      </c>
      <c r="C3" s="11">
        <v>17</v>
      </c>
      <c r="D3" s="11">
        <v>10</v>
      </c>
      <c r="E3" s="11">
        <v>7</v>
      </c>
      <c r="F3" s="11">
        <v>0</v>
      </c>
      <c r="G3" s="11">
        <v>20</v>
      </c>
      <c r="H3" s="11" t="s">
        <v>37</v>
      </c>
      <c r="I3" s="11"/>
      <c r="J3" s="11"/>
      <c r="K3" s="7">
        <f t="shared" ref="K3:K8" si="0">G3+I3+J3</f>
        <v>20</v>
      </c>
      <c r="L3" s="4">
        <f t="shared" ref="L3:L8" si="1">K3/(C3*2)</f>
        <v>0.58823529411764708</v>
      </c>
      <c r="M3" s="11">
        <v>181</v>
      </c>
      <c r="N3" s="11">
        <v>148</v>
      </c>
      <c r="O3" s="11" t="s">
        <v>143</v>
      </c>
      <c r="P3" s="11" t="s">
        <v>144</v>
      </c>
    </row>
    <row r="4" spans="1:16">
      <c r="A4" s="6">
        <v>2</v>
      </c>
      <c r="B4" s="5" t="s">
        <v>145</v>
      </c>
      <c r="C4" s="11">
        <v>17</v>
      </c>
      <c r="D4" s="11">
        <v>9</v>
      </c>
      <c r="E4" s="11">
        <v>7</v>
      </c>
      <c r="F4" s="11">
        <v>1</v>
      </c>
      <c r="G4" s="11">
        <v>19</v>
      </c>
      <c r="H4" s="11" t="s">
        <v>42</v>
      </c>
      <c r="I4" s="11"/>
      <c r="J4" s="11"/>
      <c r="K4" s="7">
        <f t="shared" si="0"/>
        <v>19</v>
      </c>
      <c r="L4" s="4">
        <f t="shared" si="1"/>
        <v>0.55882352941176472</v>
      </c>
      <c r="M4" s="11">
        <v>187</v>
      </c>
      <c r="N4" s="11">
        <v>167</v>
      </c>
      <c r="O4" s="11" t="s">
        <v>146</v>
      </c>
      <c r="P4" s="11" t="s">
        <v>147</v>
      </c>
    </row>
    <row r="5" spans="1:16">
      <c r="A5" s="6">
        <v>3</v>
      </c>
      <c r="B5" s="5" t="s">
        <v>148</v>
      </c>
      <c r="C5" s="11">
        <v>18</v>
      </c>
      <c r="D5" s="11">
        <v>9</v>
      </c>
      <c r="E5" s="11">
        <v>9</v>
      </c>
      <c r="F5" s="11">
        <v>0</v>
      </c>
      <c r="G5" s="11">
        <v>18</v>
      </c>
      <c r="H5" s="11" t="s">
        <v>47</v>
      </c>
      <c r="I5" s="11"/>
      <c r="J5" s="11">
        <v>-1</v>
      </c>
      <c r="K5" s="7">
        <f t="shared" si="0"/>
        <v>17</v>
      </c>
      <c r="L5" s="4">
        <f t="shared" si="1"/>
        <v>0.47222222222222221</v>
      </c>
      <c r="M5" s="11">
        <v>180</v>
      </c>
      <c r="N5" s="11">
        <v>190</v>
      </c>
      <c r="O5" s="11" t="s">
        <v>149</v>
      </c>
      <c r="P5" s="11" t="s">
        <v>150</v>
      </c>
    </row>
    <row r="6" spans="1:16">
      <c r="A6" s="6">
        <v>4</v>
      </c>
      <c r="B6" s="5" t="s">
        <v>151</v>
      </c>
      <c r="C6" s="11">
        <v>18</v>
      </c>
      <c r="D6" s="11">
        <v>7</v>
      </c>
      <c r="E6" s="11">
        <v>9</v>
      </c>
      <c r="F6" s="11">
        <v>2</v>
      </c>
      <c r="G6" s="11">
        <v>16</v>
      </c>
      <c r="H6" s="11" t="s">
        <v>52</v>
      </c>
      <c r="I6" s="11"/>
      <c r="J6" s="11"/>
      <c r="K6" s="7">
        <f t="shared" si="0"/>
        <v>16</v>
      </c>
      <c r="L6" s="4">
        <f t="shared" si="1"/>
        <v>0.44444444444444442</v>
      </c>
      <c r="M6" s="11">
        <v>163</v>
      </c>
      <c r="N6" s="11">
        <v>180</v>
      </c>
      <c r="O6" s="11" t="s">
        <v>152</v>
      </c>
      <c r="P6" s="11" t="s">
        <v>149</v>
      </c>
    </row>
    <row r="7" spans="1:16">
      <c r="A7" s="6">
        <v>5</v>
      </c>
      <c r="B7" s="5" t="s">
        <v>153</v>
      </c>
      <c r="C7" s="11">
        <v>18</v>
      </c>
      <c r="D7" s="11">
        <v>7</v>
      </c>
      <c r="E7" s="11">
        <v>10</v>
      </c>
      <c r="F7" s="11">
        <v>1</v>
      </c>
      <c r="G7" s="11">
        <v>15</v>
      </c>
      <c r="H7" s="11" t="s">
        <v>154</v>
      </c>
      <c r="I7" s="11"/>
      <c r="J7" s="11"/>
      <c r="K7" s="7">
        <f t="shared" si="0"/>
        <v>15</v>
      </c>
      <c r="L7" s="4">
        <f t="shared" si="1"/>
        <v>0.41666666666666669</v>
      </c>
      <c r="M7" s="11">
        <v>175</v>
      </c>
      <c r="N7" s="11">
        <v>191</v>
      </c>
      <c r="O7" s="11" t="s">
        <v>155</v>
      </c>
      <c r="P7" s="11" t="s">
        <v>156</v>
      </c>
    </row>
    <row r="8" spans="1:16">
      <c r="A8" s="6">
        <v>6</v>
      </c>
      <c r="B8" s="5" t="s">
        <v>157</v>
      </c>
      <c r="C8" s="11">
        <v>18</v>
      </c>
      <c r="D8" s="11">
        <v>6</v>
      </c>
      <c r="E8" s="11">
        <v>10</v>
      </c>
      <c r="F8" s="11">
        <v>2</v>
      </c>
      <c r="G8" s="11">
        <v>14</v>
      </c>
      <c r="H8" s="11" t="s">
        <v>131</v>
      </c>
      <c r="I8" s="11"/>
      <c r="J8" s="11"/>
      <c r="K8" s="7">
        <f t="shared" si="0"/>
        <v>14</v>
      </c>
      <c r="L8" s="4">
        <f t="shared" si="1"/>
        <v>0.3888888888888889</v>
      </c>
      <c r="M8" s="11">
        <v>179</v>
      </c>
      <c r="N8" s="11">
        <v>193</v>
      </c>
      <c r="O8" s="11" t="s">
        <v>158</v>
      </c>
      <c r="P8" s="11" t="s">
        <v>159</v>
      </c>
    </row>
    <row r="9" spans="1:16">
      <c r="A9" s="6">
        <v>7</v>
      </c>
      <c r="B9" s="5" t="s">
        <v>160</v>
      </c>
      <c r="C9" s="11">
        <v>18</v>
      </c>
      <c r="D9" s="11">
        <v>4</v>
      </c>
      <c r="E9" s="11">
        <v>13</v>
      </c>
      <c r="F9" s="11">
        <v>1</v>
      </c>
      <c r="G9" s="11">
        <v>9</v>
      </c>
      <c r="H9" s="11" t="s">
        <v>115</v>
      </c>
      <c r="I9" s="11"/>
      <c r="J9" s="11">
        <v>-1</v>
      </c>
      <c r="K9" s="7">
        <f t="shared" ref="K9" si="2">G9+I9+J9</f>
        <v>8</v>
      </c>
      <c r="L9" s="4">
        <f t="shared" ref="L9" si="3">K9/(C9*2)</f>
        <v>0.22222222222222221</v>
      </c>
      <c r="M9" s="11">
        <v>157</v>
      </c>
      <c r="N9" s="11">
        <v>196</v>
      </c>
      <c r="O9" s="11" t="s">
        <v>161</v>
      </c>
      <c r="P9" s="11" t="s">
        <v>162</v>
      </c>
    </row>
    <row r="10" spans="1:16" ht="63.75" customHeight="1"/>
  </sheetData>
  <mergeCells count="1">
    <mergeCell ref="A1:P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0C28D167934147BFE6949011029747" ma:contentTypeVersion="17" ma:contentTypeDescription="Crée un document." ma:contentTypeScope="" ma:versionID="e75230d8192ec8a64438a6280bea5aa4">
  <xsd:schema xmlns:xsd="http://www.w3.org/2001/XMLSchema" xmlns:xs="http://www.w3.org/2001/XMLSchema" xmlns:p="http://schemas.microsoft.com/office/2006/metadata/properties" xmlns:ns2="c93bf13c-22d7-4baa-89f7-2007721e7c1d" xmlns:ns3="1e349be7-034f-46a2-8787-6c204a73a8b2" targetNamespace="http://schemas.microsoft.com/office/2006/metadata/properties" ma:root="true" ma:fieldsID="c7cf2111139dc7837a7ffbc7bdbb28db" ns2:_="" ns3:_="">
    <xsd:import namespace="c93bf13c-22d7-4baa-89f7-2007721e7c1d"/>
    <xsd:import namespace="1e349be7-034f-46a2-8787-6c204a73a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3bf13c-22d7-4baa-89f7-2007721e7c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6760a3ea-2c97-4b25-af4d-1ca638169f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349be7-034f-46a2-8787-6c204a73a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92350d3-3d52-41ea-83e9-5a073ae0e288}" ma:internalName="TaxCatchAll" ma:showField="CatchAllData" ma:web="1e349be7-034f-46a2-8787-6c204a73a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3bf13c-22d7-4baa-89f7-2007721e7c1d">
      <Terms xmlns="http://schemas.microsoft.com/office/infopath/2007/PartnerControls"/>
    </lcf76f155ced4ddcb4097134ff3c332f>
    <TaxCatchAll xmlns="1e349be7-034f-46a2-8787-6c204a73a8b2" xsi:nil="true"/>
  </documentManagement>
</p:properties>
</file>

<file path=customXml/itemProps1.xml><?xml version="1.0" encoding="utf-8"?>
<ds:datastoreItem xmlns:ds="http://schemas.openxmlformats.org/officeDocument/2006/customXml" ds:itemID="{C90D1944-75CC-41C4-9226-E3708B20770E}"/>
</file>

<file path=customXml/itemProps2.xml><?xml version="1.0" encoding="utf-8"?>
<ds:datastoreItem xmlns:ds="http://schemas.openxmlformats.org/officeDocument/2006/customXml" ds:itemID="{6B4BC967-4C3A-4E33-8413-338A5950584B}"/>
</file>

<file path=customXml/itemProps3.xml><?xml version="1.0" encoding="utf-8"?>
<ds:datastoreItem xmlns:ds="http://schemas.openxmlformats.org/officeDocument/2006/customXml" ds:itemID="{1A651E13-968F-4D6A-A750-7E7408FECB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Dominic Bolduc</dc:creator>
  <cp:keywords/>
  <dc:description/>
  <cp:lastModifiedBy/>
  <cp:revision/>
  <dcterms:created xsi:type="dcterms:W3CDTF">2026-08-15T16:04:53Z</dcterms:created>
  <dcterms:modified xsi:type="dcterms:W3CDTF">2026-08-21T14:49:37Z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0x010100500C28D167934147BFE6949011029747</vt:lpwstr>
  </property>
  <property fmtid="{D5CDD505-2E9C-101B-9397-08002B2CF9AE}" pid="3" name="MediaServiceImageTags">
    <vt:lpwstr/>
  </property>
</Properties>
</file>